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5_자검\01. 출제감수\04. 2월정기\12. 기출공지\102_엑셀\"/>
    </mc:Choice>
  </mc:AlternateContent>
  <bookViews>
    <workbookView xWindow="-120" yWindow="-120" windowWidth="29040" windowHeight="15720"/>
  </bookViews>
  <sheets>
    <sheet name="제1작업" sheetId="1" r:id="rId1"/>
    <sheet name="제2작업" sheetId="5" r:id="rId2"/>
    <sheet name="제3작업" sheetId="6" r:id="rId3"/>
    <sheet name="제4작업" sheetId="10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분류">제1작업!$D$5:$D$12</definedName>
  </definedNames>
  <calcPr calcId="162913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E13" i="1"/>
  <c r="J5" i="1"/>
  <c r="J6" i="1"/>
  <c r="J7" i="1"/>
  <c r="J8" i="1"/>
  <c r="J9" i="1"/>
  <c r="J10" i="1"/>
  <c r="J11" i="1"/>
  <c r="J12" i="1"/>
  <c r="J14" i="1"/>
  <c r="I5" i="1"/>
  <c r="I6" i="1"/>
  <c r="I11" i="1"/>
  <c r="I7" i="1"/>
  <c r="I10" i="1"/>
  <c r="I12" i="1"/>
  <c r="I8" i="1"/>
  <c r="I9" i="1"/>
  <c r="E14" i="1"/>
</calcChain>
</file>

<file path=xl/sharedStrings.xml><?xml version="1.0" encoding="utf-8"?>
<sst xmlns="http://schemas.openxmlformats.org/spreadsheetml/2006/main" count="103" uniqueCount="43">
  <si>
    <t>총합계</t>
  </si>
  <si>
    <t>**</t>
  </si>
  <si>
    <t>코드</t>
  </si>
  <si>
    <t>제품명</t>
  </si>
  <si>
    <t>분류</t>
  </si>
  <si>
    <t>지방
(g)</t>
  </si>
  <si>
    <t>나트륨
(mg)</t>
  </si>
  <si>
    <t>판매처</t>
  </si>
  <si>
    <t>볶음</t>
  </si>
  <si>
    <t>참치</t>
  </si>
  <si>
    <t>BF-314</t>
  </si>
  <si>
    <t>소고기</t>
  </si>
  <si>
    <t>BF-115</t>
  </si>
  <si>
    <t>듬뿍소고기</t>
  </si>
  <si>
    <t>출시일</t>
    <phoneticPr fontId="2" type="noConversion"/>
  </si>
  <si>
    <t>오징어볶음</t>
    <phoneticPr fontId="2" type="noConversion"/>
  </si>
  <si>
    <t>멸치볶음</t>
    <phoneticPr fontId="2" type="noConversion"/>
  </si>
  <si>
    <t>묵은지참치</t>
    <phoneticPr fontId="2" type="noConversion"/>
  </si>
  <si>
    <t>양배추참치</t>
    <phoneticPr fontId="2" type="noConversion"/>
  </si>
  <si>
    <t>참치마요</t>
    <phoneticPr fontId="2" type="noConversion"/>
  </si>
  <si>
    <t>스팸볶음김치</t>
    <phoneticPr fontId="2" type="noConversion"/>
  </si>
  <si>
    <t>판매가격</t>
    <phoneticPr fontId="2" type="noConversion"/>
  </si>
  <si>
    <t>참치김밥 개수</t>
    <phoneticPr fontId="2" type="noConversion"/>
  </si>
  <si>
    <t>코드</t>
    <phoneticPr fontId="2" type="noConversion"/>
  </si>
  <si>
    <t>바싹불고기</t>
    <phoneticPr fontId="2" type="noConversion"/>
  </si>
  <si>
    <t>순위</t>
    <phoneticPr fontId="2" type="noConversion"/>
  </si>
  <si>
    <t>최대 판매가격</t>
    <phoneticPr fontId="2" type="noConversion"/>
  </si>
  <si>
    <t>TU-122</t>
    <phoneticPr fontId="2" type="noConversion"/>
  </si>
  <si>
    <t>FU-321</t>
    <phoneticPr fontId="2" type="noConversion"/>
  </si>
  <si>
    <t>CB-106</t>
    <phoneticPr fontId="2" type="noConversion"/>
  </si>
  <si>
    <t>DB-213</t>
    <phoneticPr fontId="2" type="noConversion"/>
  </si>
  <si>
    <t>DF-219</t>
  </si>
  <si>
    <t>DF-219</t>
    <phoneticPr fontId="2" type="noConversion"/>
  </si>
  <si>
    <t>TA-347</t>
    <phoneticPr fontId="2" type="noConversion"/>
  </si>
  <si>
    <t>참치</t>
    <phoneticPr fontId="2" type="noConversion"/>
  </si>
  <si>
    <t>&gt;=3000</t>
    <phoneticPr fontId="2" type="noConversion"/>
  </si>
  <si>
    <t>개수 : 제품명</t>
  </si>
  <si>
    <t>평균 : 판매가격</t>
  </si>
  <si>
    <t>나트륨(mg)</t>
  </si>
  <si>
    <t>201-350</t>
  </si>
  <si>
    <t>351-500</t>
  </si>
  <si>
    <t>501-650</t>
  </si>
  <si>
    <t>볶음김밥 지방(g)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</si>
</sst>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#,##0&quot;원&quot;"/>
    <numFmt numFmtId="177" formatCode="#,##0_);[Red]\(#,##0\)"/>
    <numFmt numFmtId="178" formatCode="#,##0.00_);[Red]\(#,##0.00\)"/>
    <numFmt numFmtId="179" formatCode="_-* #,##0.0_-;\-* #,##0.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176" fontId="3" fillId="0" borderId="6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11" xfId="1" applyNumberFormat="1" applyFont="1" applyBorder="1" applyAlignment="1">
      <alignment horizontal="right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0" xfId="0" pivotButton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3" fillId="0" borderId="6" xfId="0" applyNumberFormat="1" applyFont="1" applyBorder="1" applyAlignment="1">
      <alignment horizontal="right" vertical="center"/>
    </xf>
    <xf numFmtId="178" fontId="3" fillId="0" borderId="11" xfId="0" applyNumberFormat="1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12" xfId="0" applyNumberFormat="1" applyFont="1" applyBorder="1" applyAlignment="1">
      <alignment horizontal="right" vertical="center"/>
    </xf>
    <xf numFmtId="179" fontId="3" fillId="0" borderId="6" xfId="1" applyNumberFormat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179" fontId="3" fillId="0" borderId="1" xfId="1" applyNumberFormat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179" fontId="3" fillId="0" borderId="11" xfId="1" applyNumberFormat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179" fontId="3" fillId="0" borderId="1" xfId="1" applyNumberFormat="1" applyFont="1" applyFill="1" applyBorder="1" applyAlignment="1">
      <alignment horizontal="right" vertical="center"/>
    </xf>
    <xf numFmtId="41" fontId="3" fillId="0" borderId="1" xfId="1" applyFont="1" applyFill="1" applyBorder="1" applyAlignment="1">
      <alignment horizontal="right" vertical="center"/>
    </xf>
    <xf numFmtId="176" fontId="3" fillId="0" borderId="14" xfId="1" applyNumberFormat="1" applyFont="1" applyFill="1" applyBorder="1" applyAlignment="1">
      <alignment horizontal="right" vertical="center"/>
    </xf>
    <xf numFmtId="179" fontId="3" fillId="0" borderId="16" xfId="1" applyNumberFormat="1" applyFont="1" applyFill="1" applyBorder="1" applyAlignment="1">
      <alignment horizontal="right" vertical="center"/>
    </xf>
    <xf numFmtId="41" fontId="3" fillId="0" borderId="16" xfId="1" applyFont="1" applyFill="1" applyBorder="1" applyAlignment="1">
      <alignment horizontal="right" vertical="center"/>
    </xf>
    <xf numFmtId="176" fontId="3" fillId="0" borderId="17" xfId="1" applyNumberFormat="1" applyFont="1" applyFill="1" applyBorder="1" applyAlignment="1">
      <alignment horizontal="right" vertical="center"/>
    </xf>
    <xf numFmtId="41" fontId="0" fillId="0" borderId="0" xfId="0" applyNumberFormat="1" applyAlignment="1">
      <alignment horizontal="left" vertical="center"/>
    </xf>
    <xf numFmtId="0" fontId="3" fillId="0" borderId="2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2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6" formatCode="#,##0&quot;원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33" formatCode="_-* #,##0_-;\-* #,##0_-;_-* &quot;-&quot;_-;_-@_-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9" formatCode="_-* #,##0.0_-;\-* #,##0.0_-;_-* &quot;-&quot;_-;_-@_-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볶음 및 참치김밥</a:t>
            </a:r>
            <a:r>
              <a:rPr lang="ko-KR" altLang="en-US" sz="2000" b="1" baseline="0"/>
              <a:t> 비교</a:t>
            </a:r>
            <a:r>
              <a:rPr lang="ko-KR" altLang="en-US" sz="2000" b="1"/>
              <a:t> 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나트륨(mg)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(제1작업!$C$5:$C$7,제1작업!$C$9,제1작업!$C$11:$C$12)</c:f>
              <c:strCache>
                <c:ptCount val="6"/>
                <c:pt idx="0">
                  <c:v>오징어볶음</c:v>
                </c:pt>
                <c:pt idx="1">
                  <c:v>묵은지참치</c:v>
                </c:pt>
                <c:pt idx="2">
                  <c:v>참치마요</c:v>
                </c:pt>
                <c:pt idx="3">
                  <c:v>멸치볶음</c:v>
                </c:pt>
                <c:pt idx="4">
                  <c:v>스팸볶음김치</c:v>
                </c:pt>
                <c:pt idx="5">
                  <c:v>양배추참치</c:v>
                </c:pt>
              </c:strCache>
            </c:strRef>
          </c:cat>
          <c:val>
            <c:numRef>
              <c:f>(제1작업!$G$5:$G$7,제1작업!$G$9,제1작업!$G$11:$G$12)</c:f>
              <c:numCache>
                <c:formatCode>_(* #,##0_);_(* \(#,##0\);_(* "-"_);_(@_)</c:formatCode>
                <c:ptCount val="6"/>
                <c:pt idx="0">
                  <c:v>459</c:v>
                </c:pt>
                <c:pt idx="1">
                  <c:v>328</c:v>
                </c:pt>
                <c:pt idx="2">
                  <c:v>321</c:v>
                </c:pt>
                <c:pt idx="3">
                  <c:v>511</c:v>
                </c:pt>
                <c:pt idx="4">
                  <c:v>328</c:v>
                </c:pt>
                <c:pt idx="5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04-4246-B16A-04006A7EB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72367967"/>
        <c:axId val="372368383"/>
      </c:barChart>
      <c:lineChart>
        <c:grouping val="standar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판매가격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704-4246-B16A-04006A7EB1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(제1작업!$C$5:$C$7,제1작업!$C$9,제1작업!$C$11:$C$12)</c:f>
              <c:strCache>
                <c:ptCount val="6"/>
                <c:pt idx="0">
                  <c:v>오징어볶음</c:v>
                </c:pt>
                <c:pt idx="1">
                  <c:v>묵은지참치</c:v>
                </c:pt>
                <c:pt idx="2">
                  <c:v>참치마요</c:v>
                </c:pt>
                <c:pt idx="3">
                  <c:v>멸치볶음</c:v>
                </c:pt>
                <c:pt idx="4">
                  <c:v>스팸볶음김치</c:v>
                </c:pt>
                <c:pt idx="5">
                  <c:v>양배추참치</c:v>
                </c:pt>
              </c:strCache>
            </c:strRef>
          </c:cat>
          <c:val>
            <c:numRef>
              <c:f>(제1작업!$H$5:$H$7,제1작업!$H$9,제1작업!$H$11:$H$12)</c:f>
              <c:numCache>
                <c:formatCode>#,##0"원"</c:formatCode>
                <c:ptCount val="6"/>
                <c:pt idx="0">
                  <c:v>2300</c:v>
                </c:pt>
                <c:pt idx="1">
                  <c:v>2500</c:v>
                </c:pt>
                <c:pt idx="2">
                  <c:v>2600</c:v>
                </c:pt>
                <c:pt idx="3">
                  <c:v>2200</c:v>
                </c:pt>
                <c:pt idx="4">
                  <c:v>2400</c:v>
                </c:pt>
                <c:pt idx="5">
                  <c:v>2700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04-4246-B16A-04006A7EB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092815"/>
        <c:axId val="376090735"/>
      </c:lineChart>
      <c:catAx>
        <c:axId val="372367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72368383"/>
        <c:crosses val="autoZero"/>
        <c:auto val="1"/>
        <c:lblAlgn val="ctr"/>
        <c:lblOffset val="100"/>
        <c:noMultiLvlLbl val="0"/>
      </c:catAx>
      <c:valAx>
        <c:axId val="372368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72367967"/>
        <c:crosses val="autoZero"/>
        <c:crossBetween val="between"/>
      </c:valAx>
      <c:valAx>
        <c:axId val="376090735"/>
        <c:scaling>
          <c:orientation val="minMax"/>
        </c:scaling>
        <c:delete val="0"/>
        <c:axPos val="r"/>
        <c:numFmt formatCode="#,##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76092815"/>
        <c:crosses val="max"/>
        <c:crossBetween val="between"/>
        <c:majorUnit val="1000"/>
      </c:valAx>
      <c:catAx>
        <c:axId val="37609281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76090735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110013</xdr:rowOff>
    </xdr:from>
    <xdr:to>
      <xdr:col>6</xdr:col>
      <xdr:colOff>670560</xdr:colOff>
      <xdr:row>2</xdr:row>
      <xdr:rowOff>209073</xdr:rowOff>
    </xdr:to>
    <xdr:sp macro="" textlink="">
      <xdr:nvSpPr>
        <xdr:cNvPr id="5" name="육각형 4">
          <a:extLst>
            <a:ext uri="{FF2B5EF4-FFF2-40B4-BE49-F238E27FC236}">
              <a16:creationId xmlns:a16="http://schemas.microsoft.com/office/drawing/2014/main" id="{F5CBDCD3-4353-4049-A5C9-1BF570920877}"/>
            </a:ext>
          </a:extLst>
        </xdr:cNvPr>
        <xdr:cNvSpPr/>
      </xdr:nvSpPr>
      <xdr:spPr>
        <a:xfrm>
          <a:off x="129540" y="110013"/>
          <a:ext cx="5052060" cy="723900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편의점 김밥 비교</a:t>
          </a:r>
        </a:p>
      </xdr:txBody>
    </xdr:sp>
    <xdr:clientData/>
  </xdr:twoCellAnchor>
  <xdr:twoCellAnchor>
    <xdr:from>
      <xdr:col>7</xdr:col>
      <xdr:colOff>0</xdr:colOff>
      <xdr:row>0</xdr:row>
      <xdr:rowOff>110013</xdr:rowOff>
    </xdr:from>
    <xdr:to>
      <xdr:col>10</xdr:col>
      <xdr:colOff>0</xdr:colOff>
      <xdr:row>2</xdr:row>
      <xdr:rowOff>209073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A6C6D6BF-870C-4CA2-BFB2-F9D1CFACC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6380" y="110013"/>
          <a:ext cx="2667000" cy="7239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D56E8653-416C-4AF8-BBA3-EF07DCAFA03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0.62111</cdr:x>
      <cdr:y>0.11948</cdr:y>
    </cdr:from>
    <cdr:to>
      <cdr:x>0.76211</cdr:x>
      <cdr:y>0.19919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39AE2D25-6F77-4C3C-89BE-E07C736CDCE6}"/>
            </a:ext>
          </a:extLst>
        </cdr:cNvPr>
        <cdr:cNvSpPr/>
      </cdr:nvSpPr>
      <cdr:spPr>
        <a:xfrm xmlns:a="http://schemas.openxmlformats.org/drawingml/2006/main">
          <a:off x="5771931" y="725212"/>
          <a:ext cx="1310241" cy="483846"/>
        </a:xfrm>
        <a:prstGeom xmlns:a="http://schemas.openxmlformats.org/drawingml/2006/main" prst="wedgeRoundRectCallout">
          <a:avLst>
            <a:gd name="adj1" fmla="val 95984"/>
            <a:gd name="adj2" fmla="val -13354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판매가격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646.303526388889" createdVersion="7" refreshedVersion="7" minRefreshableVersion="3" recordCount="8">
  <cacheSource type="worksheet">
    <worksheetSource ref="B4:H12" sheet="제1작업"/>
  </cacheSource>
  <cacheFields count="7">
    <cacheField name="코드" numFmtId="0">
      <sharedItems/>
    </cacheField>
    <cacheField name="제품명" numFmtId="0">
      <sharedItems/>
    </cacheField>
    <cacheField name="분류" numFmtId="0">
      <sharedItems count="3">
        <s v="볶음"/>
        <s v="참치"/>
        <s v="소고기"/>
      </sharedItems>
    </cacheField>
    <cacheField name="출시일" numFmtId="14">
      <sharedItems containsSemiMixedTypes="0" containsNonDate="0" containsDate="1" containsString="0" minDate="2019-05-04T00:00:00" maxDate="2024-07-04T00:00:00"/>
    </cacheField>
    <cacheField name="지방_x000a_(g)" numFmtId="179">
      <sharedItems containsSemiMixedTypes="0" containsString="0" containsNumber="1" minValue="2.2000000000000002" maxValue="6.3"/>
    </cacheField>
    <cacheField name="나트륨_x000a_(mg)" numFmtId="41">
      <sharedItems containsSemiMixedTypes="0" containsString="0" containsNumber="1" containsInteger="1" minValue="268" maxValue="511" count="7">
        <n v="459"/>
        <n v="328"/>
        <n v="321"/>
        <n v="282"/>
        <n v="511"/>
        <n v="377"/>
        <n v="268"/>
      </sharedItems>
      <fieldGroup base="5">
        <rangePr autoStart="0" autoEnd="0" startNum="201" endNum="650" groupInterval="150"/>
        <groupItems count="5">
          <s v="&lt;201"/>
          <s v="201-350"/>
          <s v="351-500"/>
          <s v="501-650"/>
          <s v="&gt;651"/>
        </groupItems>
      </fieldGroup>
    </cacheField>
    <cacheField name="판매가격" numFmtId="176">
      <sharedItems containsSemiMixedTypes="0" containsString="0" containsNumber="1" containsInteger="1" minValue="2200" maxValue="3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DF-219"/>
    <s v="오징어볶음"/>
    <x v="0"/>
    <d v="2019-05-04T00:00:00"/>
    <n v="3.3"/>
    <x v="0"/>
    <n v="2300"/>
  </r>
  <r>
    <s v="FU-321"/>
    <s v="묵은지참치"/>
    <x v="1"/>
    <d v="2021-11-04T00:00:00"/>
    <n v="5.0999999999999996"/>
    <x v="1"/>
    <n v="2500"/>
  </r>
  <r>
    <s v="TU-122"/>
    <s v="참치마요"/>
    <x v="1"/>
    <d v="2020-06-22T00:00:00"/>
    <n v="4.7"/>
    <x v="2"/>
    <n v="2600"/>
  </r>
  <r>
    <s v="BF-115"/>
    <s v="듬뿍소고기"/>
    <x v="2"/>
    <d v="2024-03-22T00:00:00"/>
    <n v="2.2000000000000002"/>
    <x v="3"/>
    <n v="2900"/>
  </r>
  <r>
    <s v="CB-106"/>
    <s v="멸치볶음"/>
    <x v="0"/>
    <d v="2021-07-01T00:00:00"/>
    <n v="2.4"/>
    <x v="4"/>
    <n v="2200"/>
  </r>
  <r>
    <s v="BF-314"/>
    <s v="바싹불고기"/>
    <x v="2"/>
    <d v="2024-07-03T00:00:00"/>
    <n v="2.9"/>
    <x v="5"/>
    <n v="3200"/>
  </r>
  <r>
    <s v="DB-213"/>
    <s v="스팸볶음김치"/>
    <x v="0"/>
    <d v="2021-06-15T00:00:00"/>
    <n v="2.2999999999999998"/>
    <x v="1"/>
    <n v="2400"/>
  </r>
  <r>
    <s v="TA-347"/>
    <s v="양배추참치"/>
    <x v="1"/>
    <d v="2021-08-09T00:00:00"/>
    <n v="6.3"/>
    <x v="6"/>
    <n v="27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3" cacheId="5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나트륨(mg)" colHeaderCaption="분류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1"/>
        <item x="2"/>
        <item x="0"/>
        <item t="default"/>
      </items>
    </pivotField>
    <pivotField numFmtId="14" showAll="0"/>
    <pivotField numFmtId="179" showAll="0"/>
    <pivotField axis="axisRow" numFmtId="41" showAll="0">
      <items count="6">
        <item x="0"/>
        <item x="1"/>
        <item x="2"/>
        <item x="3"/>
        <item x="4"/>
        <item t="default"/>
      </items>
    </pivotField>
    <pivotField dataField="1" numFmtId="176" showAll="0"/>
  </pivotFields>
  <rowFields count="1">
    <field x="5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제품명" fld="1" subtotal="count" baseField="0" baseItem="0"/>
    <dataField name="평균 : 판매가격" fld="6" subtotal="average" baseField="5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2" totalsRowShown="0" headerRowDxfId="9" headerRowBorderDxfId="8" tableBorderDxfId="7" totalsRowBorderDxfId="6">
  <autoFilter ref="B18:E22"/>
  <tableColumns count="4">
    <tableColumn id="1" name="제품명" dataDxfId="5"/>
    <tableColumn id="2" name="지방_x000a_(g)" dataDxfId="4" dataCellStyle="쉼표 [0]"/>
    <tableColumn id="3" name="나트륨_x000a_(mg)" dataDxfId="3" dataCellStyle="쉼표 [0]"/>
    <tableColumn id="4" name="판매가격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tabSelected="1" zoomScaleNormal="100" workbookViewId="0">
      <selection activeCell="G20" sqref="G20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2.25" style="1" customWidth="1"/>
    <col min="4" max="4" width="11" style="1" customWidth="1"/>
    <col min="5" max="5" width="13" style="1" customWidth="1"/>
    <col min="6" max="7" width="10.75" style="1" customWidth="1"/>
    <col min="8" max="8" width="12.25" style="1" customWidth="1"/>
    <col min="9" max="10" width="11.37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8" t="s">
        <v>2</v>
      </c>
      <c r="C4" s="9" t="s">
        <v>3</v>
      </c>
      <c r="D4" s="9" t="s">
        <v>4</v>
      </c>
      <c r="E4" s="10" t="s">
        <v>14</v>
      </c>
      <c r="F4" s="10" t="s">
        <v>5</v>
      </c>
      <c r="G4" s="10" t="s">
        <v>6</v>
      </c>
      <c r="H4" s="10" t="s">
        <v>21</v>
      </c>
      <c r="I4" s="9" t="s">
        <v>7</v>
      </c>
      <c r="J4" s="11" t="s">
        <v>25</v>
      </c>
    </row>
    <row r="5" spans="2:10" ht="18.600000000000001" customHeight="1" x14ac:dyDescent="0.3">
      <c r="B5" s="27" t="s">
        <v>32</v>
      </c>
      <c r="C5" s="3" t="s">
        <v>15</v>
      </c>
      <c r="D5" s="3" t="s">
        <v>8</v>
      </c>
      <c r="E5" s="16">
        <v>43589</v>
      </c>
      <c r="F5" s="35">
        <v>3.3</v>
      </c>
      <c r="G5" s="36">
        <v>459</v>
      </c>
      <c r="H5" s="13">
        <v>2300</v>
      </c>
      <c r="I5" s="3" t="str">
        <f t="shared" ref="I5" si="0">CHOOSE(MID(B5,4,1),"AU","ES25","디마트24")</f>
        <v>ES25</v>
      </c>
      <c r="J5" s="4">
        <f t="shared" ref="J5:J12" si="1">_xlfn.RANK.EQ(H5,$H$5:$H$12)</f>
        <v>7</v>
      </c>
    </row>
    <row r="6" spans="2:10" ht="18.600000000000001" customHeight="1" x14ac:dyDescent="0.3">
      <c r="B6" s="5" t="s">
        <v>28</v>
      </c>
      <c r="C6" s="2" t="s">
        <v>17</v>
      </c>
      <c r="D6" s="2" t="s">
        <v>9</v>
      </c>
      <c r="E6" s="17">
        <v>44504</v>
      </c>
      <c r="F6" s="37">
        <v>5.0999999999999996</v>
      </c>
      <c r="G6" s="38">
        <v>328</v>
      </c>
      <c r="H6" s="14">
        <v>2500</v>
      </c>
      <c r="I6" s="2" t="str">
        <f t="shared" ref="I6:I12" si="2">CHOOSE(MID(B6,4,1),"AU","ES25","디마트24")</f>
        <v>디마트24</v>
      </c>
      <c r="J6" s="6">
        <f t="shared" si="1"/>
        <v>5</v>
      </c>
    </row>
    <row r="7" spans="2:10" ht="18.600000000000001" customHeight="1" x14ac:dyDescent="0.3">
      <c r="B7" s="5" t="s">
        <v>27</v>
      </c>
      <c r="C7" s="2" t="s">
        <v>19</v>
      </c>
      <c r="D7" s="2" t="s">
        <v>9</v>
      </c>
      <c r="E7" s="17">
        <v>44004</v>
      </c>
      <c r="F7" s="37">
        <v>4.7</v>
      </c>
      <c r="G7" s="38">
        <v>321</v>
      </c>
      <c r="H7" s="14">
        <v>2600</v>
      </c>
      <c r="I7" s="2" t="str">
        <f t="shared" si="2"/>
        <v>AU</v>
      </c>
      <c r="J7" s="6">
        <f t="shared" si="1"/>
        <v>4</v>
      </c>
    </row>
    <row r="8" spans="2:10" ht="18.600000000000001" customHeight="1" x14ac:dyDescent="0.3">
      <c r="B8" s="5" t="s">
        <v>12</v>
      </c>
      <c r="C8" s="2" t="s">
        <v>13</v>
      </c>
      <c r="D8" s="2" t="s">
        <v>11</v>
      </c>
      <c r="E8" s="17">
        <v>45373</v>
      </c>
      <c r="F8" s="37">
        <v>2.2000000000000002</v>
      </c>
      <c r="G8" s="38">
        <v>282</v>
      </c>
      <c r="H8" s="14">
        <v>2900</v>
      </c>
      <c r="I8" s="2" t="str">
        <f t="shared" si="2"/>
        <v>AU</v>
      </c>
      <c r="J8" s="6">
        <f t="shared" si="1"/>
        <v>2</v>
      </c>
    </row>
    <row r="9" spans="2:10" ht="18.600000000000001" customHeight="1" x14ac:dyDescent="0.3">
      <c r="B9" s="5" t="s">
        <v>29</v>
      </c>
      <c r="C9" s="2" t="s">
        <v>16</v>
      </c>
      <c r="D9" s="2" t="s">
        <v>8</v>
      </c>
      <c r="E9" s="17">
        <v>44378</v>
      </c>
      <c r="F9" s="37">
        <v>2.4</v>
      </c>
      <c r="G9" s="38">
        <v>511</v>
      </c>
      <c r="H9" s="14">
        <v>2200</v>
      </c>
      <c r="I9" s="2" t="str">
        <f t="shared" si="2"/>
        <v>AU</v>
      </c>
      <c r="J9" s="6">
        <f t="shared" si="1"/>
        <v>8</v>
      </c>
    </row>
    <row r="10" spans="2:10" ht="18.600000000000001" customHeight="1" x14ac:dyDescent="0.3">
      <c r="B10" s="5" t="s">
        <v>10</v>
      </c>
      <c r="C10" s="2" t="s">
        <v>24</v>
      </c>
      <c r="D10" s="2" t="s">
        <v>11</v>
      </c>
      <c r="E10" s="17">
        <v>45476</v>
      </c>
      <c r="F10" s="37">
        <v>2.9</v>
      </c>
      <c r="G10" s="38">
        <v>377</v>
      </c>
      <c r="H10" s="14">
        <v>3200</v>
      </c>
      <c r="I10" s="2" t="str">
        <f t="shared" si="2"/>
        <v>디마트24</v>
      </c>
      <c r="J10" s="6">
        <f t="shared" si="1"/>
        <v>1</v>
      </c>
    </row>
    <row r="11" spans="2:10" ht="18.600000000000001" customHeight="1" x14ac:dyDescent="0.3">
      <c r="B11" s="5" t="s">
        <v>30</v>
      </c>
      <c r="C11" s="2" t="s">
        <v>20</v>
      </c>
      <c r="D11" s="2" t="s">
        <v>8</v>
      </c>
      <c r="E11" s="17">
        <v>44362</v>
      </c>
      <c r="F11" s="37">
        <v>2.2999999999999998</v>
      </c>
      <c r="G11" s="38">
        <v>328</v>
      </c>
      <c r="H11" s="14">
        <v>2400</v>
      </c>
      <c r="I11" s="2" t="str">
        <f t="shared" si="2"/>
        <v>ES25</v>
      </c>
      <c r="J11" s="6">
        <f t="shared" si="1"/>
        <v>6</v>
      </c>
    </row>
    <row r="12" spans="2:10" ht="18.600000000000001" customHeight="1" thickBot="1" x14ac:dyDescent="0.35">
      <c r="B12" s="28" t="s">
        <v>33</v>
      </c>
      <c r="C12" s="29" t="s">
        <v>18</v>
      </c>
      <c r="D12" s="29" t="s">
        <v>9</v>
      </c>
      <c r="E12" s="18">
        <v>44417</v>
      </c>
      <c r="F12" s="39">
        <v>6.3</v>
      </c>
      <c r="G12" s="40">
        <v>268</v>
      </c>
      <c r="H12" s="15">
        <v>2700</v>
      </c>
      <c r="I12" s="29" t="str">
        <f t="shared" si="2"/>
        <v>디마트24</v>
      </c>
      <c r="J12" s="7">
        <f t="shared" si="1"/>
        <v>3</v>
      </c>
    </row>
    <row r="13" spans="2:10" ht="18.600000000000001" customHeight="1" x14ac:dyDescent="0.3">
      <c r="B13" s="48" t="s">
        <v>22</v>
      </c>
      <c r="C13" s="49"/>
      <c r="D13" s="50"/>
      <c r="E13" s="31" t="str">
        <f>COUNTIF(분류,"참치")&amp;"개"</f>
        <v>3개</v>
      </c>
      <c r="F13" s="51"/>
      <c r="G13" s="53" t="s">
        <v>26</v>
      </c>
      <c r="H13" s="49"/>
      <c r="I13" s="50"/>
      <c r="J13" s="33">
        <f>MAX(H5:H12)</f>
        <v>3200</v>
      </c>
    </row>
    <row r="14" spans="2:10" ht="18.600000000000001" customHeight="1" thickBot="1" x14ac:dyDescent="0.35">
      <c r="B14" s="54" t="s">
        <v>42</v>
      </c>
      <c r="C14" s="55"/>
      <c r="D14" s="56"/>
      <c r="E14" s="32">
        <f>ROUND(DAVERAGE(B4:G12,F4,D4:D5),2)</f>
        <v>2.67</v>
      </c>
      <c r="F14" s="52"/>
      <c r="G14" s="12" t="s">
        <v>23</v>
      </c>
      <c r="H14" s="29" t="s">
        <v>31</v>
      </c>
      <c r="I14" s="12" t="s">
        <v>21</v>
      </c>
      <c r="J14" s="34">
        <f>VLOOKUP(H14,B5:H12,7,0)</f>
        <v>2300</v>
      </c>
    </row>
  </sheetData>
  <sortState ref="A6:J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1" priority="1">
      <formula>$H5&gt;=2800</formula>
    </cfRule>
  </conditionalFormatting>
  <dataValidations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G23" sqref="G23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2.25" style="1" customWidth="1"/>
    <col min="4" max="4" width="11" style="1" customWidth="1"/>
    <col min="5" max="5" width="13" style="1" customWidth="1"/>
    <col min="6" max="7" width="10.75" style="1" customWidth="1"/>
    <col min="8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8" t="s">
        <v>2</v>
      </c>
      <c r="C2" s="9" t="s">
        <v>3</v>
      </c>
      <c r="D2" s="9" t="s">
        <v>4</v>
      </c>
      <c r="E2" s="10" t="s">
        <v>14</v>
      </c>
      <c r="F2" s="10" t="s">
        <v>5</v>
      </c>
      <c r="G2" s="10" t="s">
        <v>6</v>
      </c>
      <c r="H2" s="10" t="s">
        <v>21</v>
      </c>
    </row>
    <row r="3" spans="2:8" x14ac:dyDescent="0.3">
      <c r="B3" s="27" t="s">
        <v>32</v>
      </c>
      <c r="C3" s="3" t="s">
        <v>15</v>
      </c>
      <c r="D3" s="3" t="s">
        <v>8</v>
      </c>
      <c r="E3" s="16">
        <v>43589</v>
      </c>
      <c r="F3" s="35">
        <v>3.3</v>
      </c>
      <c r="G3" s="36">
        <v>459</v>
      </c>
      <c r="H3" s="13">
        <v>2300</v>
      </c>
    </row>
    <row r="4" spans="2:8" x14ac:dyDescent="0.3">
      <c r="B4" s="5" t="s">
        <v>28</v>
      </c>
      <c r="C4" s="2" t="s">
        <v>17</v>
      </c>
      <c r="D4" s="2" t="s">
        <v>9</v>
      </c>
      <c r="E4" s="17">
        <v>44504</v>
      </c>
      <c r="F4" s="37">
        <v>5.0999999999999996</v>
      </c>
      <c r="G4" s="38">
        <v>328</v>
      </c>
      <c r="H4" s="14">
        <v>2500</v>
      </c>
    </row>
    <row r="5" spans="2:8" x14ac:dyDescent="0.3">
      <c r="B5" s="5" t="s">
        <v>27</v>
      </c>
      <c r="C5" s="2" t="s">
        <v>19</v>
      </c>
      <c r="D5" s="2" t="s">
        <v>9</v>
      </c>
      <c r="E5" s="17">
        <v>44004</v>
      </c>
      <c r="F5" s="37">
        <v>4.7</v>
      </c>
      <c r="G5" s="38">
        <v>321</v>
      </c>
      <c r="H5" s="14">
        <v>2600</v>
      </c>
    </row>
    <row r="6" spans="2:8" x14ac:dyDescent="0.3">
      <c r="B6" s="5" t="s">
        <v>12</v>
      </c>
      <c r="C6" s="2" t="s">
        <v>13</v>
      </c>
      <c r="D6" s="2" t="s">
        <v>11</v>
      </c>
      <c r="E6" s="17">
        <v>45373</v>
      </c>
      <c r="F6" s="37">
        <v>2.2000000000000002</v>
      </c>
      <c r="G6" s="38">
        <v>282</v>
      </c>
      <c r="H6" s="14">
        <v>2900</v>
      </c>
    </row>
    <row r="7" spans="2:8" x14ac:dyDescent="0.3">
      <c r="B7" s="5" t="s">
        <v>29</v>
      </c>
      <c r="C7" s="2" t="s">
        <v>16</v>
      </c>
      <c r="D7" s="2" t="s">
        <v>8</v>
      </c>
      <c r="E7" s="17">
        <v>44378</v>
      </c>
      <c r="F7" s="37">
        <v>2.4</v>
      </c>
      <c r="G7" s="38">
        <v>511</v>
      </c>
      <c r="H7" s="14">
        <v>2200</v>
      </c>
    </row>
    <row r="8" spans="2:8" x14ac:dyDescent="0.3">
      <c r="B8" s="5" t="s">
        <v>10</v>
      </c>
      <c r="C8" s="2" t="s">
        <v>24</v>
      </c>
      <c r="D8" s="2" t="s">
        <v>11</v>
      </c>
      <c r="E8" s="17">
        <v>45476</v>
      </c>
      <c r="F8" s="37">
        <v>2.9</v>
      </c>
      <c r="G8" s="38">
        <v>377</v>
      </c>
      <c r="H8" s="14">
        <v>3200</v>
      </c>
    </row>
    <row r="9" spans="2:8" x14ac:dyDescent="0.3">
      <c r="B9" s="5" t="s">
        <v>30</v>
      </c>
      <c r="C9" s="2" t="s">
        <v>20</v>
      </c>
      <c r="D9" s="2" t="s">
        <v>8</v>
      </c>
      <c r="E9" s="17">
        <v>44362</v>
      </c>
      <c r="F9" s="37">
        <v>2.2999999999999998</v>
      </c>
      <c r="G9" s="38">
        <v>328</v>
      </c>
      <c r="H9" s="14">
        <v>2400</v>
      </c>
    </row>
    <row r="10" spans="2:8" ht="14.25" thickBot="1" x14ac:dyDescent="0.35">
      <c r="B10" s="28" t="s">
        <v>33</v>
      </c>
      <c r="C10" s="29" t="s">
        <v>18</v>
      </c>
      <c r="D10" s="29" t="s">
        <v>9</v>
      </c>
      <c r="E10" s="18">
        <v>44417</v>
      </c>
      <c r="F10" s="39">
        <v>6.3</v>
      </c>
      <c r="G10" s="40">
        <v>268</v>
      </c>
      <c r="H10" s="15">
        <v>2700</v>
      </c>
    </row>
    <row r="13" spans="2:8" ht="14.25" thickBot="1" x14ac:dyDescent="0.35"/>
    <row r="14" spans="2:8" ht="14.25" thickBot="1" x14ac:dyDescent="0.35">
      <c r="B14" s="9" t="s">
        <v>4</v>
      </c>
      <c r="C14" s="10" t="s">
        <v>21</v>
      </c>
    </row>
    <row r="15" spans="2:8" x14ac:dyDescent="0.3">
      <c r="B15" s="1" t="s">
        <v>34</v>
      </c>
    </row>
    <row r="16" spans="2:8" x14ac:dyDescent="0.3">
      <c r="C16" s="1" t="s">
        <v>35</v>
      </c>
    </row>
    <row r="18" spans="2:5" ht="27.75" thickBot="1" x14ac:dyDescent="0.35">
      <c r="B18" s="19" t="s">
        <v>3</v>
      </c>
      <c r="C18" s="20" t="s">
        <v>5</v>
      </c>
      <c r="D18" s="20" t="s">
        <v>6</v>
      </c>
      <c r="E18" s="21" t="s">
        <v>21</v>
      </c>
    </row>
    <row r="19" spans="2:5" x14ac:dyDescent="0.3">
      <c r="B19" s="25" t="s">
        <v>17</v>
      </c>
      <c r="C19" s="41">
        <v>5.0999999999999996</v>
      </c>
      <c r="D19" s="42">
        <v>328</v>
      </c>
      <c r="E19" s="43">
        <v>2500</v>
      </c>
    </row>
    <row r="20" spans="2:5" x14ac:dyDescent="0.3">
      <c r="B20" s="25" t="s">
        <v>19</v>
      </c>
      <c r="C20" s="41">
        <v>4.7</v>
      </c>
      <c r="D20" s="42">
        <v>321</v>
      </c>
      <c r="E20" s="43">
        <v>2600</v>
      </c>
    </row>
    <row r="21" spans="2:5" x14ac:dyDescent="0.3">
      <c r="B21" s="25" t="s">
        <v>24</v>
      </c>
      <c r="C21" s="41">
        <v>2.9</v>
      </c>
      <c r="D21" s="42">
        <v>377</v>
      </c>
      <c r="E21" s="43">
        <v>3200</v>
      </c>
    </row>
    <row r="22" spans="2:5" x14ac:dyDescent="0.3">
      <c r="B22" s="26" t="s">
        <v>18</v>
      </c>
      <c r="C22" s="44">
        <v>6.3</v>
      </c>
      <c r="D22" s="45">
        <v>268</v>
      </c>
      <c r="E22" s="46">
        <v>2700</v>
      </c>
    </row>
  </sheetData>
  <phoneticPr fontId="2" type="noConversion"/>
  <conditionalFormatting sqref="B3:H10">
    <cfRule type="expression" dxfId="10" priority="1">
      <formula>$H3&gt;=2800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"/>
  <sheetViews>
    <sheetView workbookViewId="0">
      <selection activeCell="G15" sqref="G15"/>
    </sheetView>
  </sheetViews>
  <sheetFormatPr defaultRowHeight="16.5" x14ac:dyDescent="0.3"/>
  <cols>
    <col min="1" max="1" width="1.75" customWidth="1"/>
    <col min="2" max="2" width="14.875" bestFit="1" customWidth="1"/>
    <col min="3" max="3" width="12.25" bestFit="1" customWidth="1"/>
    <col min="4" max="4" width="14.25" bestFit="1" customWidth="1"/>
    <col min="5" max="5" width="12.25" bestFit="1" customWidth="1"/>
    <col min="6" max="6" width="14.25" bestFit="1" customWidth="1"/>
    <col min="7" max="7" width="12.25" bestFit="1" customWidth="1"/>
    <col min="8" max="8" width="14.25" bestFit="1" customWidth="1"/>
    <col min="9" max="9" width="16.875" bestFit="1" customWidth="1"/>
    <col min="10" max="10" width="18.75" bestFit="1" customWidth="1"/>
  </cols>
  <sheetData>
    <row r="2" spans="2:8" x14ac:dyDescent="0.3">
      <c r="B2" s="30"/>
      <c r="C2" s="22" t="s">
        <v>4</v>
      </c>
      <c r="D2" s="30"/>
      <c r="E2" s="30"/>
      <c r="F2" s="30"/>
      <c r="G2" s="30"/>
      <c r="H2" s="30"/>
    </row>
    <row r="3" spans="2:8" x14ac:dyDescent="0.3">
      <c r="B3" s="30"/>
      <c r="C3" s="57" t="s">
        <v>9</v>
      </c>
      <c r="D3" s="58"/>
      <c r="E3" s="57" t="s">
        <v>11</v>
      </c>
      <c r="F3" s="58"/>
      <c r="G3" s="57" t="s">
        <v>8</v>
      </c>
      <c r="H3" s="58"/>
    </row>
    <row r="4" spans="2:8" x14ac:dyDescent="0.3">
      <c r="B4" s="22" t="s">
        <v>38</v>
      </c>
      <c r="C4" s="24" t="s">
        <v>36</v>
      </c>
      <c r="D4" s="24" t="s">
        <v>37</v>
      </c>
      <c r="E4" s="24" t="s">
        <v>36</v>
      </c>
      <c r="F4" s="24" t="s">
        <v>37</v>
      </c>
      <c r="G4" s="24" t="s">
        <v>36</v>
      </c>
      <c r="H4" s="24" t="s">
        <v>37</v>
      </c>
    </row>
    <row r="5" spans="2:8" x14ac:dyDescent="0.3">
      <c r="B5" s="47" t="s">
        <v>39</v>
      </c>
      <c r="C5" s="23">
        <v>3</v>
      </c>
      <c r="D5" s="23">
        <v>2600</v>
      </c>
      <c r="E5" s="23">
        <v>1</v>
      </c>
      <c r="F5" s="23">
        <v>2900</v>
      </c>
      <c r="G5" s="23">
        <v>1</v>
      </c>
      <c r="H5" s="23">
        <v>2400</v>
      </c>
    </row>
    <row r="6" spans="2:8" x14ac:dyDescent="0.3">
      <c r="B6" s="47" t="s">
        <v>40</v>
      </c>
      <c r="C6" s="23" t="s">
        <v>1</v>
      </c>
      <c r="D6" s="23" t="s">
        <v>1</v>
      </c>
      <c r="E6" s="23">
        <v>1</v>
      </c>
      <c r="F6" s="23">
        <v>3200</v>
      </c>
      <c r="G6" s="23">
        <v>1</v>
      </c>
      <c r="H6" s="23">
        <v>2300</v>
      </c>
    </row>
    <row r="7" spans="2:8" x14ac:dyDescent="0.3">
      <c r="B7" s="47" t="s">
        <v>41</v>
      </c>
      <c r="C7" s="23" t="s">
        <v>1</v>
      </c>
      <c r="D7" s="23" t="s">
        <v>1</v>
      </c>
      <c r="E7" s="23" t="s">
        <v>1</v>
      </c>
      <c r="F7" s="23" t="s">
        <v>1</v>
      </c>
      <c r="G7" s="23">
        <v>1</v>
      </c>
      <c r="H7" s="23">
        <v>2200</v>
      </c>
    </row>
    <row r="8" spans="2:8" x14ac:dyDescent="0.3">
      <c r="B8" s="47" t="s">
        <v>0</v>
      </c>
      <c r="C8" s="23">
        <v>3</v>
      </c>
      <c r="D8" s="23">
        <v>2600</v>
      </c>
      <c r="E8" s="23">
        <v>2</v>
      </c>
      <c r="F8" s="23">
        <v>3050</v>
      </c>
      <c r="G8" s="23">
        <v>3</v>
      </c>
      <c r="H8" s="23">
        <v>2300</v>
      </c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2025-02-08T03:59:28Z</dcterms:modified>
</cp:coreProperties>
</file>